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marti2\AppData\Roaming\Adobe\Dreamweaver CC 2018\Unnamed Site 2\Files\Leave_Management\"/>
    </mc:Choice>
  </mc:AlternateContent>
  <xr:revisionPtr revIDLastSave="0" documentId="12_ncr:500000_{6E558A2A-09FC-4A50-A433-B32C7DF2B605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SHRA Temp Timesheet" sheetId="1" r:id="rId1"/>
    <sheet name="Date Schedule" sheetId="2" state="hidden" r:id="rId2"/>
  </sheets>
  <calcPr calcId="162913"/>
</workbook>
</file>

<file path=xl/calcChain.xml><?xml version="1.0" encoding="utf-8"?>
<calcChain xmlns="http://schemas.openxmlformats.org/spreadsheetml/2006/main">
  <c r="P12" i="1" l="1"/>
  <c r="R12" i="1"/>
  <c r="W23" i="1"/>
  <c r="W22" i="1"/>
  <c r="W21" i="1"/>
  <c r="W20" i="1"/>
  <c r="W19" i="1"/>
  <c r="W18" i="1"/>
  <c r="W17" i="1"/>
  <c r="V24" i="1"/>
  <c r="S24" i="1"/>
  <c r="C24" i="1"/>
  <c r="F24" i="1"/>
  <c r="I24" i="1"/>
  <c r="L24" i="1"/>
  <c r="P24" i="1"/>
  <c r="W25" i="1" l="1"/>
  <c r="B17" i="1"/>
  <c r="B18" i="1" s="1"/>
  <c r="B19" i="1" s="1"/>
  <c r="B20" i="1" s="1"/>
  <c r="B21" i="1" s="1"/>
  <c r="B22" i="1" s="1"/>
  <c r="B23" i="1" s="1"/>
  <c r="E17" i="1" s="1"/>
  <c r="E18" i="1" s="1"/>
  <c r="E19" i="1" s="1"/>
  <c r="E20" i="1" s="1"/>
  <c r="E21" i="1" s="1"/>
  <c r="E22" i="1" s="1"/>
  <c r="E23" i="1" s="1"/>
  <c r="H17" i="1" s="1"/>
  <c r="H18" i="1" s="1"/>
  <c r="H19" i="1" s="1"/>
  <c r="H20" i="1" s="1"/>
  <c r="H21" i="1" s="1"/>
  <c r="H22" i="1" s="1"/>
  <c r="H23" i="1" s="1"/>
  <c r="K17" i="1" s="1"/>
  <c r="K18" i="1" s="1"/>
  <c r="K19" i="1" s="1"/>
  <c r="K20" i="1" s="1"/>
  <c r="K21" i="1" s="1"/>
  <c r="K22" i="1" s="1"/>
  <c r="K23" i="1" s="1"/>
  <c r="O17" i="1" s="1"/>
  <c r="O18" i="1" s="1"/>
  <c r="O19" i="1" s="1"/>
  <c r="O20" i="1" s="1"/>
  <c r="O21" i="1" s="1"/>
  <c r="O22" i="1" s="1"/>
  <c r="O23" i="1" s="1"/>
  <c r="R17" i="1" s="1"/>
  <c r="R18" i="1" s="1"/>
  <c r="R19" i="1" s="1"/>
  <c r="R20" i="1" s="1"/>
  <c r="R21" i="1" s="1"/>
  <c r="R22" i="1" s="1"/>
  <c r="R23" i="1" s="1"/>
  <c r="U17" i="1" s="1"/>
  <c r="U18" i="1" s="1"/>
  <c r="U19" i="1" s="1"/>
  <c r="U20" i="1" s="1"/>
  <c r="U21" i="1" s="1"/>
  <c r="U22" i="1" s="1"/>
  <c r="U23" i="1" s="1"/>
</calcChain>
</file>

<file path=xl/sharedStrings.xml><?xml version="1.0" encoding="utf-8"?>
<sst xmlns="http://schemas.openxmlformats.org/spreadsheetml/2006/main" count="164" uniqueCount="64">
  <si>
    <t>Work</t>
  </si>
  <si>
    <t>Week</t>
  </si>
  <si>
    <t>Sun</t>
  </si>
  <si>
    <t>Mon</t>
  </si>
  <si>
    <t>Tues</t>
  </si>
  <si>
    <t>Wed</t>
  </si>
  <si>
    <t>Thu</t>
  </si>
  <si>
    <t>Fri</t>
  </si>
  <si>
    <t>Sat</t>
  </si>
  <si>
    <t>Date</t>
  </si>
  <si>
    <t>Hours</t>
  </si>
  <si>
    <t>Worked</t>
  </si>
  <si>
    <t>Total Hrs</t>
  </si>
  <si>
    <t>Record hours to the nearest quarter hour.</t>
  </si>
  <si>
    <t>Department Name</t>
  </si>
  <si>
    <t>Time Sheet Org</t>
  </si>
  <si>
    <t>Begin</t>
  </si>
  <si>
    <t>End</t>
  </si>
  <si>
    <t>Pay Period</t>
  </si>
  <si>
    <t>Employee Name</t>
  </si>
  <si>
    <t>Banner ID#</t>
  </si>
  <si>
    <t>Pay Rate</t>
  </si>
  <si>
    <t>Please use a separate time sheet for each job (position/suffix).</t>
  </si>
  <si>
    <t>The University of North Carolina at Greensboro</t>
  </si>
  <si>
    <t>Payroll/Human Resources System</t>
  </si>
  <si>
    <t>DEPARTMENT USE ONLY</t>
  </si>
  <si>
    <t>Employee Signature</t>
  </si>
  <si>
    <t>Department</t>
  </si>
  <si>
    <t>Department Head or Supervisor</t>
  </si>
  <si>
    <t>GRAND</t>
  </si>
  <si>
    <t>TOTAL</t>
  </si>
  <si>
    <t>EMPLOYEE CERTIFICATION:</t>
  </si>
  <si>
    <r>
      <t xml:space="preserve">EMPLOYER CERTIFICATION:  </t>
    </r>
    <r>
      <rPr>
        <sz val="10"/>
        <rFont val="Arial"/>
        <family val="2"/>
      </rPr>
      <t>I hereby certify that this Time Record is a true statement of the information contained herein.</t>
    </r>
  </si>
  <si>
    <t xml:space="preserve">    Position #</t>
  </si>
  <si>
    <t>Hours per week</t>
  </si>
  <si>
    <t>Month</t>
  </si>
  <si>
    <t>Begin Date</t>
  </si>
  <si>
    <t>End Date</t>
  </si>
  <si>
    <t>Payroll Year</t>
  </si>
  <si>
    <t>Payroll 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</si>
  <si>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</si>
  <si>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</si>
  <si>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</si>
  <si>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</si>
  <si>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</si>
  <si>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</si>
  <si>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</si>
  <si>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</si>
  <si>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</si>
  <si>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</si>
  <si>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</si>
  <si>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</si>
  <si>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</t>
  </si>
  <si>
    <t>Do not enter in non-yellow block.</t>
  </si>
  <si>
    <r>
      <t>NOTICE</t>
    </r>
    <r>
      <rPr>
        <sz val="10"/>
        <rFont val="Arial"/>
        <family val="2"/>
      </rPr>
      <t>: A false statement or misrepresentation of hours on the Time Record is a serious violation of law, which may be considered a criminal offense and will be considered a violation of University regulations.</t>
    </r>
  </si>
  <si>
    <t>If you are employed by another department, please indicate department below and the number of hours per week.</t>
  </si>
  <si>
    <t>Select a Month</t>
  </si>
  <si>
    <t>Regular Temp Hourly Pay</t>
  </si>
  <si>
    <t>015</t>
  </si>
  <si>
    <t>080</t>
  </si>
  <si>
    <t>092</t>
  </si>
  <si>
    <t>Overtime at 1.5</t>
  </si>
  <si>
    <t>SHRA TEMPORARY EMPLOYEE TIME RECORD</t>
  </si>
  <si>
    <t>Holiday Premium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</si>
</sst>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/d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Geneva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2" fontId="6" fillId="3" borderId="1" xfId="0" applyNumberFormat="1" applyFont="1" applyFill="1" applyBorder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0" fillId="0" borderId="2" xfId="0" applyBorder="1" applyProtection="1"/>
    <xf numFmtId="0" fontId="7" fillId="0" borderId="0" xfId="0" applyFont="1" applyProtection="1"/>
    <xf numFmtId="0" fontId="5" fillId="0" borderId="3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2" fontId="14" fillId="2" borderId="1" xfId="0" applyNumberFormat="1" applyFont="1" applyFill="1" applyBorder="1" applyProtection="1"/>
    <xf numFmtId="2" fontId="14" fillId="2" borderId="3" xfId="0" applyNumberFormat="1" applyFont="1" applyFill="1" applyBorder="1" applyProtection="1"/>
    <xf numFmtId="2" fontId="14" fillId="2" borderId="4" xfId="0" applyNumberFormat="1" applyFont="1" applyFill="1" applyBorder="1" applyProtection="1"/>
    <xf numFmtId="0" fontId="1" fillId="2" borderId="2" xfId="0" applyFont="1" applyFill="1" applyBorder="1" applyProtection="1"/>
    <xf numFmtId="0" fontId="9" fillId="2" borderId="0" xfId="0" applyFont="1" applyFill="1" applyBorder="1" applyProtection="1"/>
    <xf numFmtId="0" fontId="9" fillId="2" borderId="2" xfId="0" applyFont="1" applyFill="1" applyBorder="1" applyProtection="1"/>
    <xf numFmtId="0" fontId="9" fillId="2" borderId="5" xfId="0" applyFont="1" applyFill="1" applyBorder="1" applyProtection="1"/>
    <xf numFmtId="0" fontId="9" fillId="2" borderId="6" xfId="0" applyFont="1" applyFill="1" applyBorder="1" applyProtection="1"/>
    <xf numFmtId="0" fontId="10" fillId="0" borderId="0" xfId="0" applyFont="1" applyBorder="1" applyProtection="1"/>
    <xf numFmtId="0" fontId="4" fillId="0" borderId="7" xfId="0" applyFont="1" applyBorder="1" applyProtection="1"/>
    <xf numFmtId="0" fontId="10" fillId="0" borderId="8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5" xfId="0" applyFont="1" applyBorder="1" applyProtection="1"/>
    <xf numFmtId="0" fontId="10" fillId="0" borderId="6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164" fontId="0" fillId="0" borderId="0" xfId="0" applyNumberFormat="1"/>
    <xf numFmtId="166" fontId="15" fillId="0" borderId="1" xfId="0" applyNumberFormat="1" applyFont="1" applyBorder="1" applyProtection="1"/>
    <xf numFmtId="164" fontId="10" fillId="3" borderId="1" xfId="0" applyNumberFormat="1" applyFont="1" applyFill="1" applyBorder="1" applyAlignment="1" applyProtection="1">
      <protection locked="0"/>
    </xf>
    <xf numFmtId="0" fontId="0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0" xfId="0" applyFont="1" applyFill="1" applyBorder="1" applyProtection="1"/>
    <xf numFmtId="0" fontId="11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9" xfId="0" applyBorder="1" applyProtection="1"/>
    <xf numFmtId="0" fontId="11" fillId="2" borderId="6" xfId="0" applyFont="1" applyFill="1" applyBorder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0" fillId="2" borderId="11" xfId="0" applyFill="1" applyBorder="1" applyProtection="1"/>
    <xf numFmtId="0" fontId="10" fillId="0" borderId="8" xfId="0" applyFont="1" applyBorder="1" applyAlignment="1" applyProtection="1">
      <alignment horizontal="left"/>
    </xf>
    <xf numFmtId="0" fontId="10" fillId="0" borderId="6" xfId="0" applyFont="1" applyBorder="1" applyAlignment="1" applyProtection="1"/>
    <xf numFmtId="0" fontId="10" fillId="0" borderId="11" xfId="0" applyFont="1" applyBorder="1" applyAlignment="1" applyProtection="1"/>
    <xf numFmtId="0" fontId="18" fillId="0" borderId="0" xfId="0" applyFont="1" applyProtection="1"/>
    <xf numFmtId="49" fontId="10" fillId="3" borderId="1" xfId="0" applyNumberFormat="1" applyFont="1" applyFill="1" applyBorder="1" applyAlignment="1" applyProtection="1">
      <protection locked="0"/>
    </xf>
    <xf numFmtId="49" fontId="0" fillId="3" borderId="12" xfId="0" applyNumberFormat="1" applyFill="1" applyBorder="1" applyAlignment="1" applyProtection="1">
      <protection locked="0"/>
    </xf>
    <xf numFmtId="49" fontId="0" fillId="3" borderId="13" xfId="0" applyNumberFormat="1" applyFill="1" applyBorder="1" applyAlignment="1" applyProtection="1">
      <protection locked="0"/>
    </xf>
    <xf numFmtId="49" fontId="1" fillId="0" borderId="0" xfId="0" applyNumberFormat="1" applyFont="1" applyProtection="1"/>
    <xf numFmtId="0" fontId="11" fillId="2" borderId="9" xfId="0" applyFont="1" applyFill="1" applyBorder="1" applyProtection="1"/>
    <xf numFmtId="0" fontId="1" fillId="2" borderId="0" xfId="0" quotePrefix="1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quotePrefix="1" applyFont="1" applyFill="1" applyBorder="1" applyAlignment="1" applyProtection="1">
      <alignment horizontal="center"/>
    </xf>
    <xf numFmtId="0" fontId="1" fillId="2" borderId="0" xfId="0" quotePrefix="1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quotePrefix="1" applyFont="1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  <protection locked="0"/>
    </xf>
    <xf numFmtId="165" fontId="0" fillId="3" borderId="1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0" fillId="0" borderId="6" xfId="0" applyFont="1" applyBorder="1" applyAlignment="1" applyProtection="1"/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0" fillId="0" borderId="11" xfId="0" applyFont="1" applyBorder="1" applyAlignment="1" applyProtection="1"/>
    <xf numFmtId="0" fontId="10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2" fontId="6" fillId="0" borderId="3" xfId="0" applyNumberFormat="1" applyFont="1" applyBorder="1" applyAlignment="1" applyProtection="1">
      <alignment horizontal="center"/>
    </xf>
    <xf numFmtId="2" fontId="6" fillId="0" borderId="4" xfId="0" applyNumberFormat="1" applyFont="1" applyBorder="1" applyAlignment="1" applyProtection="1">
      <alignment horizontal="center"/>
    </xf>
    <xf numFmtId="2" fontId="6" fillId="0" borderId="7" xfId="0" applyNumberFormat="1" applyFont="1" applyBorder="1" applyAlignment="1" applyProtection="1">
      <alignment horizontal="center"/>
    </xf>
    <xf numFmtId="2" fontId="6" fillId="0" borderId="10" xfId="0" applyNumberFormat="1" applyFont="1" applyBorder="1" applyAlignment="1" applyProtection="1">
      <alignment horizontal="center"/>
    </xf>
    <xf numFmtId="2" fontId="6" fillId="0" borderId="5" xfId="0" applyNumberFormat="1" applyFont="1" applyBorder="1" applyAlignment="1" applyProtection="1">
      <alignment horizontal="center"/>
    </xf>
    <xf numFmtId="2" fontId="6" fillId="0" borderId="11" xfId="0" applyNumberFormat="1" applyFont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64" fontId="0" fillId="4" borderId="12" xfId="0" applyNumberFormat="1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0" fontId="0" fillId="3" borderId="12" xfId="0" quotePrefix="1" applyFill="1" applyBorder="1" applyAlignment="1" applyProtection="1">
      <alignment horizontal="center"/>
      <protection locked="0"/>
    </xf>
    <xf numFmtId="0" fontId="0" fillId="3" borderId="14" xfId="0" quotePrefix="1" applyFill="1" applyBorder="1" applyAlignment="1" applyProtection="1">
      <alignment horizontal="center"/>
      <protection locked="0"/>
    </xf>
    <xf numFmtId="0" fontId="0" fillId="3" borderId="13" xfId="0" quotePrefix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2" fontId="6" fillId="3" borderId="12" xfId="0" applyNumberFormat="1" applyFont="1" applyFill="1" applyBorder="1" applyProtection="1">
      <protection locked="0"/>
    </xf>
    <xf numFmtId="2" fontId="6" fillId="3" borderId="13" xfId="0" applyNumberFormat="1" applyFont="1" applyFill="1" applyBorder="1" applyProtection="1">
      <protection locked="0"/>
    </xf>
    <xf numFmtId="2" fontId="6" fillId="3" borderId="12" xfId="0" applyNumberFormat="1" applyFont="1" applyFill="1" applyBorder="1" applyAlignment="1" applyProtection="1">
      <protection locked="0"/>
    </xf>
    <xf numFmtId="2" fontId="6" fillId="3" borderId="13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17">
    <dxf>
      <font>
        <strike val="0"/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676275</xdr:colOff>
      <xdr:row>5</xdr:row>
      <xdr:rowOff>142875</xdr:rowOff>
    </xdr:from>
    <xdr:to>
      <xdr:col>18</xdr:col>
      <xdr:colOff>9525</xdr:colOff>
      <xdr:row>7</xdr:row>
      <xdr:rowOff>0</xdr:rowOff>
    </xdr:to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248775" y="9239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Suffix #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zoomScaleNormal="100" zoomScalePageLayoutView="85" workbookViewId="0">
      <selection activeCell="N12" sqref="N12"/>
    </sheetView>
  </sheetViews>
  <sheetFormatPr defaultColWidth="9.140625" defaultRowHeight="12.75"/>
  <cols>
    <col min="1" max="1" width="5.85546875" style="2" customWidth="1"/>
    <col min="2" max="2" width="9.42578125" style="2" bestFit="1" customWidth="1"/>
    <col min="3" max="3" width="10.7109375" style="2" customWidth="1"/>
    <col min="4" max="4" width="5.85546875" style="2" customWidth="1"/>
    <col min="5" max="5" width="9.42578125" style="2" bestFit="1" customWidth="1"/>
    <col min="6" max="6" width="10.7109375" style="2" customWidth="1"/>
    <col min="7" max="7" width="5.85546875" style="2" customWidth="1"/>
    <col min="8" max="8" width="9.28515625" style="2" customWidth="1"/>
    <col min="9" max="9" width="10.7109375" style="2" customWidth="1"/>
    <col min="10" max="10" width="5.85546875" style="2" customWidth="1"/>
    <col min="11" max="11" width="7.85546875" style="2" customWidth="1"/>
    <col min="12" max="12" width="5.7109375" style="2" customWidth="1"/>
    <col min="13" max="13" width="3.5703125" style="2" customWidth="1"/>
    <col min="14" max="14" width="9.28515625" style="2" customWidth="1"/>
    <col min="15" max="15" width="9.42578125" style="2" bestFit="1" customWidth="1"/>
    <col min="16" max="16" width="10" style="2" customWidth="1"/>
    <col min="17" max="17" width="10.7109375" style="2" customWidth="1"/>
    <col min="18" max="18" width="7.28515625" style="2" customWidth="1"/>
    <col min="19" max="19" width="9.42578125" style="2" bestFit="1" customWidth="1"/>
    <col min="20" max="20" width="10" style="2" customWidth="1"/>
    <col min="21" max="21" width="10.7109375" style="2" customWidth="1"/>
    <col min="22" max="22" width="7.28515625" style="2" customWidth="1"/>
    <col min="23" max="23" width="9.42578125" style="2" bestFit="1" customWidth="1"/>
    <col min="24" max="24" width="10" style="2" customWidth="1"/>
    <col min="25" max="25" width="10.7109375" style="2" customWidth="1"/>
    <col min="26" max="26" width="9.140625" style="2"/>
    <col min="27" max="27" width="0" style="2" hidden="1" customWidth="1"/>
    <col min="28" max="16384" width="9.140625" style="2"/>
  </cols>
  <sheetData>
    <row r="1" spans="1:27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7">
      <c r="W2" s="56"/>
    </row>
    <row r="3" spans="1:27" s="3" customFormat="1" ht="15">
      <c r="A3" s="72" t="s">
        <v>62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7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7">
      <c r="A5" s="73" t="s">
        <v>24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7" spans="1:27">
      <c r="A7" s="70" t="s">
        <v>19</v>
      </c>
      <c r="B7" s="70"/>
      <c r="C7" s="70"/>
      <c r="D7" s="70"/>
      <c r="E7" s="70"/>
      <c r="G7" s="70" t="s">
        <v>20</v>
      </c>
      <c r="H7" s="70"/>
      <c r="I7" s="70"/>
      <c r="P7" s="70" t="s">
        <v>33</v>
      </c>
      <c r="Q7" s="70"/>
      <c r="R7" s="5"/>
      <c r="S7" s="6"/>
      <c r="V7" s="70" t="s">
        <v>21</v>
      </c>
      <c r="W7" s="70"/>
    </row>
    <row r="8" spans="1:27" ht="20.100000000000001" customHeight="1">
      <c r="A8" s="95"/>
      <c r="B8" s="96"/>
      <c r="C8" s="96"/>
      <c r="D8" s="96"/>
      <c r="E8" s="97"/>
      <c r="F8" s="7"/>
      <c r="G8" s="103"/>
      <c r="H8" s="104"/>
      <c r="I8" s="105"/>
      <c r="J8" s="7"/>
      <c r="P8" s="58"/>
      <c r="Q8" s="59"/>
      <c r="R8" s="57"/>
      <c r="V8" s="68"/>
      <c r="W8" s="69"/>
    </row>
    <row r="10" spans="1:27">
      <c r="N10" s="4" t="s">
        <v>52</v>
      </c>
      <c r="P10" s="70" t="s">
        <v>18</v>
      </c>
      <c r="Q10" s="70"/>
      <c r="R10" s="70"/>
      <c r="S10" s="70"/>
      <c r="AA10" s="2" t="s">
        <v>40</v>
      </c>
    </row>
    <row r="11" spans="1:27">
      <c r="A11" s="70" t="s">
        <v>14</v>
      </c>
      <c r="B11" s="70"/>
      <c r="C11" s="70"/>
      <c r="D11" s="70"/>
      <c r="E11" s="70"/>
      <c r="H11" s="70" t="s">
        <v>15</v>
      </c>
      <c r="I11" s="70"/>
      <c r="N11" s="4" t="s">
        <v>35</v>
      </c>
      <c r="P11" s="100" t="s">
        <v>16</v>
      </c>
      <c r="Q11" s="100"/>
      <c r="R11" s="100" t="s">
        <v>17</v>
      </c>
      <c r="S11" s="100"/>
      <c r="AA11" s="2" t="s">
        <v>41</v>
      </c>
    </row>
    <row r="12" spans="1:27" ht="20.100000000000001" customHeight="1">
      <c r="A12" s="95"/>
      <c r="B12" s="96"/>
      <c r="C12" s="96"/>
      <c r="D12" s="96"/>
      <c r="E12" s="97"/>
      <c r="F12" s="7"/>
      <c r="H12" s="95"/>
      <c r="I12" s="97"/>
      <c r="N12" s="36" t="s">
        <v>41</v>
      </c>
      <c r="P12" s="101">
        <f>VLOOKUP(N12,'Date Schedule'!$C$2:$E$13,2,FALSE)</f>
        <v>43476</v>
      </c>
      <c r="Q12" s="102"/>
      <c r="R12" s="101">
        <f>VLOOKUP(N12,'Date Schedule'!$C$2:$E$13,3,FALSE)</f>
        <v>43506</v>
      </c>
      <c r="S12" s="102"/>
      <c r="T12" s="39" t="s">
        <v>53</v>
      </c>
      <c r="U12" s="38"/>
      <c r="AA12" s="2" t="s">
        <v>42</v>
      </c>
    </row>
    <row r="13" spans="1:27">
      <c r="AA13" s="2" t="s">
        <v>43</v>
      </c>
    </row>
    <row r="14" spans="1:27">
      <c r="A14" s="8" t="s">
        <v>13</v>
      </c>
      <c r="AA14" s="2" t="s">
        <v>44</v>
      </c>
    </row>
    <row r="15" spans="1:27">
      <c r="A15" s="9" t="s">
        <v>0</v>
      </c>
      <c r="B15" s="9"/>
      <c r="C15" s="9" t="s">
        <v>10</v>
      </c>
      <c r="D15" s="9" t="s">
        <v>0</v>
      </c>
      <c r="E15" s="9"/>
      <c r="F15" s="9" t="s">
        <v>10</v>
      </c>
      <c r="G15" s="9" t="s">
        <v>0</v>
      </c>
      <c r="H15" s="9"/>
      <c r="I15" s="9" t="s">
        <v>10</v>
      </c>
      <c r="J15" s="9" t="s">
        <v>0</v>
      </c>
      <c r="K15" s="9"/>
      <c r="L15" s="106" t="s">
        <v>10</v>
      </c>
      <c r="M15" s="107"/>
      <c r="N15" s="9" t="s">
        <v>0</v>
      </c>
      <c r="O15" s="9"/>
      <c r="P15" s="9" t="s">
        <v>10</v>
      </c>
      <c r="Q15" s="9" t="s">
        <v>0</v>
      </c>
      <c r="R15" s="9"/>
      <c r="S15" s="9" t="s">
        <v>10</v>
      </c>
      <c r="T15" s="9" t="s">
        <v>0</v>
      </c>
      <c r="U15" s="9"/>
      <c r="V15" s="9" t="s">
        <v>10</v>
      </c>
      <c r="W15" s="10" t="s">
        <v>29</v>
      </c>
      <c r="AA15" s="37" t="s">
        <v>45</v>
      </c>
    </row>
    <row r="16" spans="1:27">
      <c r="A16" s="11" t="s">
        <v>1</v>
      </c>
      <c r="B16" s="11" t="s">
        <v>9</v>
      </c>
      <c r="C16" s="11" t="s">
        <v>11</v>
      </c>
      <c r="D16" s="11" t="s">
        <v>1</v>
      </c>
      <c r="E16" s="11" t="s">
        <v>9</v>
      </c>
      <c r="F16" s="11" t="s">
        <v>11</v>
      </c>
      <c r="G16" s="11" t="s">
        <v>1</v>
      </c>
      <c r="H16" s="11" t="s">
        <v>9</v>
      </c>
      <c r="I16" s="11" t="s">
        <v>11</v>
      </c>
      <c r="J16" s="11" t="s">
        <v>1</v>
      </c>
      <c r="K16" s="11" t="s">
        <v>9</v>
      </c>
      <c r="L16" s="98" t="s">
        <v>11</v>
      </c>
      <c r="M16" s="99"/>
      <c r="N16" s="11" t="s">
        <v>1</v>
      </c>
      <c r="O16" s="11" t="s">
        <v>9</v>
      </c>
      <c r="P16" s="11" t="s">
        <v>11</v>
      </c>
      <c r="Q16" s="11" t="s">
        <v>1</v>
      </c>
      <c r="R16" s="11" t="s">
        <v>9</v>
      </c>
      <c r="S16" s="11" t="s">
        <v>11</v>
      </c>
      <c r="T16" s="11" t="s">
        <v>1</v>
      </c>
      <c r="U16" s="11" t="s">
        <v>9</v>
      </c>
      <c r="V16" s="11" t="s">
        <v>11</v>
      </c>
      <c r="W16" s="12" t="s">
        <v>30</v>
      </c>
      <c r="AA16" s="37" t="s">
        <v>46</v>
      </c>
    </row>
    <row r="17" spans="1:27" ht="20.100000000000001" customHeight="1">
      <c r="A17" s="13" t="s">
        <v>2</v>
      </c>
      <c r="B17" s="35" t="str">
        <f>IF(WEEKDAY(P12)=1,P12,"")</f>
        <v/>
      </c>
      <c r="C17" s="1"/>
      <c r="D17" s="13" t="s">
        <v>2</v>
      </c>
      <c r="E17" s="35">
        <f>IF(B23&lt;&gt;0,IF(SUM(B23+1)&gt;$Q$12,SUM(B23+1),0),0)</f>
        <v>43478</v>
      </c>
      <c r="F17" s="1"/>
      <c r="G17" s="13" t="s">
        <v>2</v>
      </c>
      <c r="H17" s="35">
        <f>IF(E23&lt;&gt;0,IF(SUM(E23+1)&gt;$Q$12,SUM(E23+1),0),0)</f>
        <v>43485</v>
      </c>
      <c r="I17" s="1"/>
      <c r="J17" s="13" t="s">
        <v>2</v>
      </c>
      <c r="K17" s="35">
        <f>IF(AND(H23&lt;&gt;0, H23&lt;&gt;N12),IF(SUM(H23+1)&lt;=$R$12,SUM(H23+1),0),0)</f>
        <v>43492</v>
      </c>
      <c r="L17" s="110"/>
      <c r="M17" s="111"/>
      <c r="N17" s="13" t="s">
        <v>2</v>
      </c>
      <c r="O17" s="35">
        <f>IF(AND(K23&lt;&gt;0, K23&lt;&gt;R12),IF(SUM(K23+1)&lt;=$R$12,SUM(K23+1),0),0)</f>
        <v>43499</v>
      </c>
      <c r="P17" s="1"/>
      <c r="Q17" s="13" t="s">
        <v>2</v>
      </c>
      <c r="R17" s="35">
        <f>IF(AND(O23&lt;&gt;0, O23&lt;&gt;T12),IF(SUM(O23+1)&lt;=$R$12,SUM(O23+1),0),0)</f>
        <v>43506</v>
      </c>
      <c r="S17" s="1"/>
      <c r="T17" s="13" t="s">
        <v>2</v>
      </c>
      <c r="U17" s="35">
        <f>IF(AND(R23&lt;&gt;0, R23&lt;&gt;AA12),IF(SUM(R23+1)&lt;=$R$12,SUM(R23+1),0),0)</f>
        <v>0</v>
      </c>
      <c r="V17" s="1"/>
      <c r="W17" s="14" t="str">
        <f>IF(C17+F17+I17+L17+P17+S17+V17&gt;0,C17+F17+I17+L17+P17+S17+V17," ")</f>
        <v xml:space="preserve"> </v>
      </c>
      <c r="AA17" s="37" t="s">
        <v>47</v>
      </c>
    </row>
    <row r="18" spans="1:27" ht="20.100000000000001" customHeight="1">
      <c r="A18" s="13" t="s">
        <v>3</v>
      </c>
      <c r="B18" s="35">
        <f>IF(WEEKDAY($P$12)=2,$P$12,IF(AND(B17&lt;&gt;0,B17&lt;&gt;""),B17+1,0))</f>
        <v>0</v>
      </c>
      <c r="C18" s="1"/>
      <c r="D18" s="13" t="s">
        <v>3</v>
      </c>
      <c r="E18" s="35">
        <f t="shared" ref="E18:E23" si="0">IF(E17&lt;&gt;0,IF(SUM(E17+1)&gt;$Q$12,SUM(E17+1),0),0)</f>
        <v>43479</v>
      </c>
      <c r="F18" s="1"/>
      <c r="G18" s="13" t="s">
        <v>3</v>
      </c>
      <c r="H18" s="35">
        <f t="shared" ref="H18:H23" si="1">IF(H17&lt;&gt;0,IF(SUM(H17+1)&gt;$Q$12,SUM(H17+1),0),0)</f>
        <v>43486</v>
      </c>
      <c r="I18" s="1"/>
      <c r="J18" s="13" t="s">
        <v>3</v>
      </c>
      <c r="K18" s="35">
        <f t="shared" ref="K18:K23" si="2">IF(K17&lt;&gt;0,IF(SUM(K17+1)&lt;=$R$12,SUM(K17+1),0),0)</f>
        <v>43493</v>
      </c>
      <c r="L18" s="108"/>
      <c r="M18" s="109"/>
      <c r="N18" s="13" t="s">
        <v>3</v>
      </c>
      <c r="O18" s="35">
        <f t="shared" ref="O18:O23" si="3">IF(O17&lt;&gt;0,IF(SUM(O17+1)&lt;=$R$12,SUM(O17+1),0),0)</f>
        <v>43500</v>
      </c>
      <c r="P18" s="1"/>
      <c r="Q18" s="13" t="s">
        <v>3</v>
      </c>
      <c r="R18" s="35">
        <f t="shared" ref="R18:R23" si="4">IF(R17&lt;&gt;0,IF(SUM(R17+1)&lt;=$R$12,SUM(R17+1),0),0)</f>
        <v>0</v>
      </c>
      <c r="S18" s="1"/>
      <c r="T18" s="13" t="s">
        <v>3</v>
      </c>
      <c r="U18" s="35">
        <f t="shared" ref="U18:U23" si="5">IF(U17&lt;&gt;0,IF(SUM(U17+1)&lt;=$R$12,SUM(U17+1),0),0)</f>
        <v>0</v>
      </c>
      <c r="V18" s="1"/>
      <c r="W18" s="14" t="str">
        <f t="shared" ref="W18:W23" si="6">IF(C18+F18+I18+L18+P18+S18+V18&gt;0,C18+F18+I18+L18+P18+S18+V18," ")</f>
        <v xml:space="preserve"> </v>
      </c>
      <c r="AA18" s="37" t="s">
        <v>48</v>
      </c>
    </row>
    <row r="19" spans="1:27" ht="20.100000000000001" customHeight="1">
      <c r="A19" s="13" t="s">
        <v>4</v>
      </c>
      <c r="B19" s="35">
        <f>IF(WEEKDAY($P$12)=3,$P$12,IF(AND(B18&lt;&gt;0,B18&lt;&gt;""),B18+1,0))</f>
        <v>0</v>
      </c>
      <c r="C19" s="1"/>
      <c r="D19" s="13" t="s">
        <v>4</v>
      </c>
      <c r="E19" s="35">
        <f t="shared" si="0"/>
        <v>43480</v>
      </c>
      <c r="F19" s="1"/>
      <c r="G19" s="13" t="s">
        <v>4</v>
      </c>
      <c r="H19" s="35">
        <f t="shared" si="1"/>
        <v>43487</v>
      </c>
      <c r="I19" s="1"/>
      <c r="J19" s="13" t="s">
        <v>4</v>
      </c>
      <c r="K19" s="35">
        <f t="shared" si="2"/>
        <v>43494</v>
      </c>
      <c r="L19" s="108"/>
      <c r="M19" s="109"/>
      <c r="N19" s="13" t="s">
        <v>4</v>
      </c>
      <c r="O19" s="35">
        <f t="shared" si="3"/>
        <v>43501</v>
      </c>
      <c r="P19" s="1"/>
      <c r="Q19" s="13" t="s">
        <v>4</v>
      </c>
      <c r="R19" s="35">
        <f t="shared" si="4"/>
        <v>0</v>
      </c>
      <c r="S19" s="1"/>
      <c r="T19" s="13" t="s">
        <v>4</v>
      </c>
      <c r="U19" s="35">
        <f t="shared" si="5"/>
        <v>0</v>
      </c>
      <c r="V19" s="1"/>
      <c r="W19" s="14" t="str">
        <f t="shared" si="6"/>
        <v xml:space="preserve"> </v>
      </c>
      <c r="AA19" s="37" t="s">
        <v>49</v>
      </c>
    </row>
    <row r="20" spans="1:27" ht="20.100000000000001" customHeight="1">
      <c r="A20" s="13" t="s">
        <v>5</v>
      </c>
      <c r="B20" s="35">
        <f>IF(WEEKDAY($P$12)=4,$P$12,IF(AND(B19&lt;&gt;0,B19&lt;&gt;""),B19+1,0))</f>
        <v>0</v>
      </c>
      <c r="C20" s="1"/>
      <c r="D20" s="13" t="s">
        <v>5</v>
      </c>
      <c r="E20" s="35">
        <f t="shared" si="0"/>
        <v>43481</v>
      </c>
      <c r="F20" s="1"/>
      <c r="G20" s="13" t="s">
        <v>5</v>
      </c>
      <c r="H20" s="35">
        <f t="shared" si="1"/>
        <v>43488</v>
      </c>
      <c r="I20" s="1"/>
      <c r="J20" s="13" t="s">
        <v>5</v>
      </c>
      <c r="K20" s="35">
        <f t="shared" si="2"/>
        <v>43495</v>
      </c>
      <c r="L20" s="108"/>
      <c r="M20" s="109"/>
      <c r="N20" s="13" t="s">
        <v>5</v>
      </c>
      <c r="O20" s="35">
        <f t="shared" si="3"/>
        <v>43502</v>
      </c>
      <c r="P20" s="1"/>
      <c r="Q20" s="13" t="s">
        <v>5</v>
      </c>
      <c r="R20" s="35">
        <f t="shared" si="4"/>
        <v>0</v>
      </c>
      <c r="S20" s="1"/>
      <c r="T20" s="13" t="s">
        <v>5</v>
      </c>
      <c r="U20" s="35">
        <f t="shared" si="5"/>
        <v>0</v>
      </c>
      <c r="V20" s="1"/>
      <c r="W20" s="14" t="str">
        <f t="shared" si="6"/>
        <v xml:space="preserve"> </v>
      </c>
      <c r="AA20" s="37" t="s">
        <v>50</v>
      </c>
    </row>
    <row r="21" spans="1:27" ht="20.100000000000001" customHeight="1">
      <c r="A21" s="13" t="s">
        <v>6</v>
      </c>
      <c r="B21" s="35">
        <f>IF(WEEKDAY($P$12)=5,$P$12,IF(AND(B20&lt;&gt;0,B20&lt;&gt;""),B20+1,0))</f>
        <v>0</v>
      </c>
      <c r="C21" s="1"/>
      <c r="D21" s="13" t="s">
        <v>6</v>
      </c>
      <c r="E21" s="35">
        <f t="shared" si="0"/>
        <v>43482</v>
      </c>
      <c r="F21" s="1"/>
      <c r="G21" s="13" t="s">
        <v>6</v>
      </c>
      <c r="H21" s="35">
        <f t="shared" si="1"/>
        <v>43489</v>
      </c>
      <c r="I21" s="1"/>
      <c r="J21" s="13" t="s">
        <v>6</v>
      </c>
      <c r="K21" s="35">
        <f t="shared" si="2"/>
        <v>43496</v>
      </c>
      <c r="L21" s="108"/>
      <c r="M21" s="109"/>
      <c r="N21" s="13" t="s">
        <v>6</v>
      </c>
      <c r="O21" s="35">
        <f t="shared" si="3"/>
        <v>43503</v>
      </c>
      <c r="P21" s="1"/>
      <c r="Q21" s="13" t="s">
        <v>6</v>
      </c>
      <c r="R21" s="35">
        <f t="shared" si="4"/>
        <v>0</v>
      </c>
      <c r="S21" s="1"/>
      <c r="T21" s="13" t="s">
        <v>6</v>
      </c>
      <c r="U21" s="35">
        <f t="shared" si="5"/>
        <v>0</v>
      </c>
      <c r="V21" s="1"/>
      <c r="W21" s="14" t="str">
        <f t="shared" si="6"/>
        <v xml:space="preserve"> </v>
      </c>
      <c r="AA21" s="37" t="s">
        <v>51</v>
      </c>
    </row>
    <row r="22" spans="1:27" ht="20.100000000000001" customHeight="1">
      <c r="A22" s="13" t="s">
        <v>7</v>
      </c>
      <c r="B22" s="35">
        <f>IF(WEEKDAY($P$12)=6,$P$12,IF(AND(B21&lt;&gt;0,B21&lt;&gt;""),B21+1,0))</f>
        <v>43476</v>
      </c>
      <c r="C22" s="1"/>
      <c r="D22" s="13" t="s">
        <v>7</v>
      </c>
      <c r="E22" s="35">
        <f t="shared" si="0"/>
        <v>43483</v>
      </c>
      <c r="F22" s="1"/>
      <c r="G22" s="13" t="s">
        <v>7</v>
      </c>
      <c r="H22" s="35">
        <f t="shared" si="1"/>
        <v>43490</v>
      </c>
      <c r="I22" s="1"/>
      <c r="J22" s="13" t="s">
        <v>7</v>
      </c>
      <c r="K22" s="35">
        <f t="shared" si="2"/>
        <v>43497</v>
      </c>
      <c r="L22" s="108"/>
      <c r="M22" s="109"/>
      <c r="N22" s="13" t="s">
        <v>7</v>
      </c>
      <c r="O22" s="35">
        <f t="shared" si="3"/>
        <v>43504</v>
      </c>
      <c r="P22" s="1"/>
      <c r="Q22" s="13" t="s">
        <v>7</v>
      </c>
      <c r="R22" s="35">
        <f t="shared" si="4"/>
        <v>0</v>
      </c>
      <c r="S22" s="1"/>
      <c r="T22" s="13" t="s">
        <v>7</v>
      </c>
      <c r="U22" s="35">
        <f t="shared" si="5"/>
        <v>0</v>
      </c>
      <c r="V22" s="1"/>
      <c r="W22" s="14" t="str">
        <f t="shared" si="6"/>
        <v xml:space="preserve"> </v>
      </c>
    </row>
    <row r="23" spans="1:27" ht="20.100000000000001" customHeight="1">
      <c r="A23" s="13" t="s">
        <v>8</v>
      </c>
      <c r="B23" s="35">
        <f>IF(WEEKDAY($P$12)=7,$P$12,IF(AND(B22&lt;&gt;0,B22&lt;&gt;""),B22+1,0))</f>
        <v>43477</v>
      </c>
      <c r="C23" s="1"/>
      <c r="D23" s="13" t="s">
        <v>8</v>
      </c>
      <c r="E23" s="35">
        <f t="shared" si="0"/>
        <v>43484</v>
      </c>
      <c r="F23" s="1"/>
      <c r="G23" s="13" t="s">
        <v>8</v>
      </c>
      <c r="H23" s="35">
        <f t="shared" si="1"/>
        <v>43491</v>
      </c>
      <c r="I23" s="1"/>
      <c r="J23" s="13" t="s">
        <v>8</v>
      </c>
      <c r="K23" s="35">
        <f t="shared" si="2"/>
        <v>43498</v>
      </c>
      <c r="L23" s="108"/>
      <c r="M23" s="109"/>
      <c r="N23" s="13" t="s">
        <v>8</v>
      </c>
      <c r="O23" s="35">
        <f t="shared" si="3"/>
        <v>43505</v>
      </c>
      <c r="P23" s="1"/>
      <c r="Q23" s="13" t="s">
        <v>8</v>
      </c>
      <c r="R23" s="35">
        <f t="shared" si="4"/>
        <v>0</v>
      </c>
      <c r="S23" s="1"/>
      <c r="T23" s="13" t="s">
        <v>8</v>
      </c>
      <c r="U23" s="35">
        <f t="shared" si="5"/>
        <v>0</v>
      </c>
      <c r="V23" s="1"/>
      <c r="W23" s="14" t="str">
        <f t="shared" si="6"/>
        <v xml:space="preserve"> </v>
      </c>
    </row>
    <row r="24" spans="1:27">
      <c r="A24" s="74" t="s">
        <v>12</v>
      </c>
      <c r="B24" s="75"/>
      <c r="C24" s="89" t="str">
        <f>IF(SUM(C17:C23)&gt;0,SUM(C17:C23)," ")</f>
        <v xml:space="preserve"> </v>
      </c>
      <c r="D24" s="74" t="s">
        <v>12</v>
      </c>
      <c r="E24" s="75"/>
      <c r="F24" s="89" t="str">
        <f>IF(SUM(F17:F23)&gt;0,SUM(F17:F23)," ")</f>
        <v xml:space="preserve"> </v>
      </c>
      <c r="G24" s="74" t="s">
        <v>12</v>
      </c>
      <c r="H24" s="75"/>
      <c r="I24" s="89" t="str">
        <f>IF(SUM(I17:I23)&gt;0,SUM(I17:I23)," ")</f>
        <v xml:space="preserve"> </v>
      </c>
      <c r="J24" s="74" t="s">
        <v>12</v>
      </c>
      <c r="K24" s="75"/>
      <c r="L24" s="91" t="str">
        <f>IF(SUM(L17:L23)&gt;0,SUM(L17:L23)," ")</f>
        <v xml:space="preserve"> </v>
      </c>
      <c r="M24" s="92"/>
      <c r="N24" s="74" t="s">
        <v>12</v>
      </c>
      <c r="O24" s="75"/>
      <c r="P24" s="89" t="str">
        <f>IF(SUM(P17:P23)&gt;0,SUM(P17:P23)," ")</f>
        <v xml:space="preserve"> </v>
      </c>
      <c r="Q24" s="30" t="s">
        <v>12</v>
      </c>
      <c r="R24" s="31"/>
      <c r="S24" s="89" t="str">
        <f>IF(SUM(S17:S23)&gt;0,SUM(S17:S23)," ")</f>
        <v xml:space="preserve"> </v>
      </c>
      <c r="T24" s="30" t="s">
        <v>12</v>
      </c>
      <c r="U24" s="31"/>
      <c r="V24" s="89" t="str">
        <f>IF(SUM(V17:V23)&gt;0,SUM(V17:V23)," ")</f>
        <v xml:space="preserve"> </v>
      </c>
      <c r="W24" s="15"/>
    </row>
    <row r="25" spans="1:27">
      <c r="A25" s="77" t="s">
        <v>11</v>
      </c>
      <c r="B25" s="78"/>
      <c r="C25" s="90"/>
      <c r="D25" s="77" t="s">
        <v>11</v>
      </c>
      <c r="E25" s="78"/>
      <c r="F25" s="90"/>
      <c r="G25" s="77" t="s">
        <v>11</v>
      </c>
      <c r="H25" s="78"/>
      <c r="I25" s="90"/>
      <c r="J25" s="77" t="s">
        <v>11</v>
      </c>
      <c r="K25" s="78"/>
      <c r="L25" s="93"/>
      <c r="M25" s="94"/>
      <c r="N25" s="77" t="s">
        <v>11</v>
      </c>
      <c r="O25" s="78"/>
      <c r="P25" s="90"/>
      <c r="Q25" s="32" t="s">
        <v>11</v>
      </c>
      <c r="R25" s="33"/>
      <c r="S25" s="90"/>
      <c r="T25" s="32" t="s">
        <v>11</v>
      </c>
      <c r="U25" s="33"/>
      <c r="V25" s="90"/>
      <c r="W25" s="16" t="str">
        <f>IF(SUM(W17:W24),SUM(W17:W24)," ")</f>
        <v xml:space="preserve"> </v>
      </c>
    </row>
    <row r="26" spans="1:27" ht="8.1" customHeight="1"/>
    <row r="27" spans="1:27">
      <c r="A27" s="84" t="s">
        <v>25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</row>
    <row r="28" spans="1:27">
      <c r="A28" s="17"/>
      <c r="B28" s="62"/>
      <c r="C28" s="44"/>
      <c r="D28" s="65"/>
      <c r="E28" s="63"/>
      <c r="F28" s="63"/>
      <c r="G28" s="63"/>
      <c r="H28" s="63"/>
      <c r="I28" s="63"/>
      <c r="J28" s="44"/>
      <c r="K28" s="44"/>
      <c r="L28" s="44"/>
      <c r="M28" s="44"/>
      <c r="N28" s="44"/>
      <c r="O28" s="44"/>
      <c r="P28" s="18"/>
      <c r="Q28" s="45"/>
      <c r="R28" s="46"/>
      <c r="S28" s="46"/>
      <c r="T28" s="46"/>
      <c r="U28" s="46"/>
      <c r="V28" s="46"/>
      <c r="W28" s="50"/>
    </row>
    <row r="29" spans="1:27">
      <c r="A29" s="19"/>
      <c r="B29" s="44"/>
      <c r="C29" s="44"/>
      <c r="D29" s="67" t="s">
        <v>58</v>
      </c>
      <c r="E29" s="66" t="s">
        <v>57</v>
      </c>
      <c r="F29" s="66"/>
      <c r="G29" s="79"/>
      <c r="H29" s="66"/>
      <c r="I29" s="63"/>
      <c r="J29" s="44"/>
      <c r="K29" s="67" t="s">
        <v>59</v>
      </c>
      <c r="L29" s="66" t="s">
        <v>63</v>
      </c>
      <c r="M29" s="66"/>
      <c r="N29" s="66"/>
      <c r="O29" s="66"/>
      <c r="P29" s="63"/>
      <c r="Q29" s="67" t="s">
        <v>60</v>
      </c>
      <c r="R29" s="66" t="s">
        <v>61</v>
      </c>
      <c r="S29" s="66"/>
      <c r="T29" s="66"/>
      <c r="U29" s="87"/>
      <c r="V29" s="87"/>
      <c r="W29" s="88"/>
    </row>
    <row r="30" spans="1:27">
      <c r="A30" s="19"/>
      <c r="B30" s="62"/>
      <c r="C30" s="44"/>
      <c r="D30" s="67"/>
      <c r="E30" s="66"/>
      <c r="F30" s="66"/>
      <c r="G30" s="79"/>
      <c r="H30" s="66"/>
      <c r="I30" s="63"/>
      <c r="J30" s="18"/>
      <c r="K30" s="67"/>
      <c r="L30" s="66"/>
      <c r="M30" s="66"/>
      <c r="N30" s="66"/>
      <c r="O30" s="66"/>
      <c r="P30" s="18"/>
      <c r="Q30" s="67"/>
      <c r="R30" s="66"/>
      <c r="S30" s="66"/>
      <c r="T30" s="66"/>
      <c r="U30" s="18"/>
      <c r="V30" s="18"/>
      <c r="W30" s="61"/>
    </row>
    <row r="31" spans="1:27">
      <c r="A31" s="19"/>
      <c r="B31" s="18"/>
      <c r="C31" s="18"/>
      <c r="D31" s="64"/>
      <c r="E31" s="63"/>
      <c r="F31" s="6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46"/>
      <c r="T31" s="46"/>
      <c r="U31" s="18"/>
      <c r="V31" s="18"/>
      <c r="W31" s="61"/>
    </row>
    <row r="32" spans="1:27" ht="9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9"/>
      <c r="R32" s="51"/>
      <c r="S32" s="51"/>
      <c r="T32" s="51"/>
      <c r="U32" s="51"/>
      <c r="V32" s="51"/>
      <c r="W32" s="52"/>
    </row>
    <row r="33" spans="1:23" ht="8.1" customHeight="1"/>
    <row r="34" spans="1:23">
      <c r="A34" s="23" t="s">
        <v>54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40"/>
      <c r="S34" s="40"/>
      <c r="T34" s="40"/>
      <c r="U34" s="40"/>
      <c r="V34" s="40"/>
      <c r="W34" s="41"/>
    </row>
    <row r="35" spans="1:2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2"/>
      <c r="S35" s="42"/>
      <c r="T35" s="42"/>
      <c r="U35" s="42"/>
      <c r="V35" s="42"/>
      <c r="W35" s="43"/>
    </row>
    <row r="36" spans="1:23" ht="6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23">
      <c r="A37" s="23" t="s">
        <v>31</v>
      </c>
      <c r="B37" s="24"/>
      <c r="C37" s="24"/>
      <c r="D37" s="24"/>
      <c r="E37" s="24"/>
      <c r="F37" s="24"/>
      <c r="G37" s="24"/>
      <c r="H37" s="40"/>
      <c r="I37" s="40"/>
      <c r="J37" s="41"/>
      <c r="K37" s="53" t="s">
        <v>55</v>
      </c>
      <c r="L37" s="24"/>
      <c r="M37" s="24"/>
      <c r="N37" s="24"/>
      <c r="O37" s="24"/>
      <c r="P37" s="24"/>
      <c r="Q37" s="24"/>
      <c r="R37" s="24"/>
      <c r="S37" s="24"/>
      <c r="T37" s="40"/>
      <c r="U37" s="40"/>
      <c r="V37" s="40"/>
      <c r="W37" s="41"/>
    </row>
    <row r="38" spans="1:23">
      <c r="A38" s="25"/>
      <c r="B38" s="26"/>
      <c r="C38" s="26"/>
      <c r="D38" s="26"/>
      <c r="E38" s="26"/>
      <c r="F38" s="26"/>
      <c r="G38" s="26"/>
      <c r="H38" s="47"/>
      <c r="I38" s="47"/>
      <c r="J38" s="48"/>
      <c r="K38" s="22"/>
      <c r="L38" s="26"/>
      <c r="M38" s="26"/>
      <c r="N38" s="26"/>
      <c r="O38" s="26"/>
      <c r="P38" s="26"/>
      <c r="Q38" s="26"/>
      <c r="R38" s="26"/>
      <c r="S38" s="26"/>
      <c r="T38" s="47"/>
      <c r="U38" s="47"/>
      <c r="V38" s="47"/>
      <c r="W38" s="48"/>
    </row>
    <row r="39" spans="1:23" ht="9" customHeight="1">
      <c r="A39" s="7"/>
      <c r="B39" s="47"/>
      <c r="C39" s="47"/>
      <c r="D39" s="47"/>
      <c r="E39" s="47"/>
      <c r="F39" s="47"/>
      <c r="G39" s="22"/>
      <c r="H39" s="22"/>
      <c r="I39" s="22"/>
      <c r="J39" s="27"/>
      <c r="K39" s="22"/>
      <c r="L39" s="22"/>
      <c r="M39" s="22"/>
      <c r="N39" s="22"/>
      <c r="O39" s="22"/>
      <c r="P39" s="22"/>
      <c r="Q39" s="22"/>
      <c r="R39" s="47"/>
      <c r="S39" s="47"/>
      <c r="T39" s="47"/>
      <c r="U39" s="47"/>
      <c r="V39" s="47"/>
      <c r="W39" s="48"/>
    </row>
    <row r="40" spans="1:23" ht="9.9499999999999993" customHeight="1">
      <c r="A40" s="28"/>
      <c r="B40" s="29"/>
      <c r="C40" s="29"/>
      <c r="D40" s="29"/>
      <c r="E40" s="29"/>
      <c r="F40" s="29"/>
      <c r="G40" s="22"/>
      <c r="H40" s="29"/>
      <c r="I40" s="29"/>
      <c r="J40" s="27"/>
      <c r="K40" s="29"/>
      <c r="L40" s="29"/>
      <c r="M40" s="29"/>
      <c r="N40" s="29"/>
      <c r="O40" s="29"/>
      <c r="P40" s="29"/>
      <c r="Q40" s="22"/>
      <c r="R40" s="47"/>
      <c r="S40" s="47"/>
      <c r="T40" s="42"/>
      <c r="U40" s="42"/>
      <c r="V40" s="47"/>
      <c r="W40" s="48"/>
    </row>
    <row r="41" spans="1:23">
      <c r="A41" s="28" t="s">
        <v>26</v>
      </c>
      <c r="B41" s="29"/>
      <c r="C41" s="29"/>
      <c r="D41" s="29"/>
      <c r="E41" s="29"/>
      <c r="F41" s="42"/>
      <c r="G41" s="29"/>
      <c r="H41" s="29" t="s">
        <v>9</v>
      </c>
      <c r="I41" s="54"/>
      <c r="J41" s="55"/>
      <c r="K41" s="76" t="s">
        <v>27</v>
      </c>
      <c r="L41" s="76"/>
      <c r="M41" s="76"/>
      <c r="N41" s="76"/>
      <c r="O41" s="76"/>
      <c r="P41" s="76"/>
      <c r="Q41" s="54"/>
      <c r="R41" s="42"/>
      <c r="S41" s="42"/>
      <c r="T41" s="76" t="s">
        <v>34</v>
      </c>
      <c r="U41" s="76"/>
      <c r="V41" s="76"/>
      <c r="W41" s="80"/>
    </row>
    <row r="42" spans="1:23" ht="6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23">
      <c r="A43" s="82" t="s">
        <v>32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40"/>
      <c r="S43" s="40"/>
      <c r="T43" s="40"/>
      <c r="U43" s="40"/>
      <c r="V43" s="40"/>
      <c r="W43" s="41"/>
    </row>
    <row r="44" spans="1:23" ht="17.25" customHeight="1">
      <c r="A44" s="28"/>
      <c r="B44" s="29"/>
      <c r="C44" s="29"/>
      <c r="D44" s="29"/>
      <c r="E44" s="29"/>
      <c r="F44" s="29"/>
      <c r="G44" s="29"/>
      <c r="H44" s="29"/>
      <c r="I44" s="22"/>
      <c r="J44" s="29"/>
      <c r="K44" s="29"/>
      <c r="L44" s="22"/>
      <c r="M44" s="22"/>
      <c r="N44" s="22"/>
      <c r="O44" s="22"/>
      <c r="P44" s="22"/>
      <c r="Q44" s="22"/>
      <c r="R44" s="47"/>
      <c r="S44" s="47"/>
      <c r="T44" s="47"/>
      <c r="U44" s="47"/>
      <c r="V44" s="47"/>
      <c r="W44" s="48"/>
    </row>
    <row r="45" spans="1:23">
      <c r="A45" s="28" t="s">
        <v>28</v>
      </c>
      <c r="B45" s="29"/>
      <c r="C45" s="29"/>
      <c r="D45" s="29"/>
      <c r="E45" s="29"/>
      <c r="F45" s="29"/>
      <c r="G45" s="29"/>
      <c r="H45" s="29"/>
      <c r="I45" s="81" t="s">
        <v>9</v>
      </c>
      <c r="J45" s="81"/>
      <c r="K45" s="81"/>
      <c r="L45" s="29"/>
      <c r="M45" s="29"/>
      <c r="N45" s="29"/>
      <c r="O45" s="29"/>
      <c r="P45" s="29"/>
      <c r="Q45" s="29"/>
      <c r="R45" s="42"/>
      <c r="S45" s="42"/>
      <c r="T45" s="42"/>
      <c r="U45" s="42"/>
      <c r="V45" s="42"/>
      <c r="W45" s="43"/>
    </row>
  </sheetData>
  <sheetProtection sheet="1" objects="1" scenarios="1" formatCells="0" formatColumns="0" formatRows="0" selectLockedCells="1"/>
  <mergeCells count="61">
    <mergeCell ref="L21:M21"/>
    <mergeCell ref="P11:Q11"/>
    <mergeCell ref="L23:M23"/>
    <mergeCell ref="L22:M22"/>
    <mergeCell ref="J24:K24"/>
    <mergeCell ref="L17:M17"/>
    <mergeCell ref="L18:M18"/>
    <mergeCell ref="L20:M20"/>
    <mergeCell ref="L19:M19"/>
    <mergeCell ref="P10:S10"/>
    <mergeCell ref="R11:S11"/>
    <mergeCell ref="P12:Q12"/>
    <mergeCell ref="G8:I8"/>
    <mergeCell ref="L15:M15"/>
    <mergeCell ref="R12:S12"/>
    <mergeCell ref="H12:I12"/>
    <mergeCell ref="A12:E12"/>
    <mergeCell ref="A8:E8"/>
    <mergeCell ref="H11:I11"/>
    <mergeCell ref="A11:E11"/>
    <mergeCell ref="L16:M16"/>
    <mergeCell ref="T41:W41"/>
    <mergeCell ref="D25:E25"/>
    <mergeCell ref="I45:K45"/>
    <mergeCell ref="A43:Q43"/>
    <mergeCell ref="N25:O25"/>
    <mergeCell ref="A25:B25"/>
    <mergeCell ref="A27:W27"/>
    <mergeCell ref="U29:W29"/>
    <mergeCell ref="P24:P25"/>
    <mergeCell ref="S24:S25"/>
    <mergeCell ref="V24:V25"/>
    <mergeCell ref="C24:C25"/>
    <mergeCell ref="F24:F25"/>
    <mergeCell ref="I24:I25"/>
    <mergeCell ref="L24:M25"/>
    <mergeCell ref="A24:B24"/>
    <mergeCell ref="D24:E24"/>
    <mergeCell ref="N24:O24"/>
    <mergeCell ref="G24:H24"/>
    <mergeCell ref="K41:P41"/>
    <mergeCell ref="J25:K25"/>
    <mergeCell ref="G25:H25"/>
    <mergeCell ref="E29:G30"/>
    <mergeCell ref="D29:D30"/>
    <mergeCell ref="V8:W8"/>
    <mergeCell ref="A7:E7"/>
    <mergeCell ref="A1:W1"/>
    <mergeCell ref="A3:W3"/>
    <mergeCell ref="A4:W4"/>
    <mergeCell ref="A5:W5"/>
    <mergeCell ref="V7:W7"/>
    <mergeCell ref="P7:Q7"/>
    <mergeCell ref="G7:I7"/>
    <mergeCell ref="T29:T30"/>
    <mergeCell ref="O29:O30"/>
    <mergeCell ref="H29:H30"/>
    <mergeCell ref="K29:K30"/>
    <mergeCell ref="L29:N30"/>
    <mergeCell ref="Q29:Q30"/>
    <mergeCell ref="R29:S30"/>
  </mergeCells>
  <phoneticPr fontId="2" type="noConversion"/>
  <conditionalFormatting sqref="B17:B23 E17:E23 H17:H23 K17:K23">
    <cfRule type="cellIs" dxfId="16" priority="48" stopIfTrue="1" operator="equal">
      <formula>0</formula>
    </cfRule>
  </conditionalFormatting>
  <conditionalFormatting sqref="U17:U23 O17:O23 K17:K23 R17:R23">
    <cfRule type="cellIs" dxfId="15" priority="28" stopIfTrue="1" operator="equal">
      <formula>0</formula>
    </cfRule>
  </conditionalFormatting>
  <conditionalFormatting sqref="C17">
    <cfRule type="expression" dxfId="14" priority="17" stopIfTrue="1">
      <formula>OR(B17="",B17=0)</formula>
    </cfRule>
  </conditionalFormatting>
  <conditionalFormatting sqref="C18:C23">
    <cfRule type="expression" dxfId="13" priority="16" stopIfTrue="1">
      <formula>B18=""</formula>
    </cfRule>
  </conditionalFormatting>
  <conditionalFormatting sqref="C18:C23">
    <cfRule type="expression" dxfId="12" priority="15" stopIfTrue="1">
      <formula>OR(B18="",B18=0)</formula>
    </cfRule>
  </conditionalFormatting>
  <conditionalFormatting sqref="V17:V23">
    <cfRule type="expression" dxfId="11" priority="14" stopIfTrue="1">
      <formula>U17=""</formula>
    </cfRule>
  </conditionalFormatting>
  <conditionalFormatting sqref="V17:V23">
    <cfRule type="expression" dxfId="10" priority="13" stopIfTrue="1">
      <formula>OR(U17="",U17=0)</formula>
    </cfRule>
  </conditionalFormatting>
  <conditionalFormatting sqref="S17:S23">
    <cfRule type="expression" dxfId="9" priority="11" stopIfTrue="1">
      <formula>OR(R17="",R17=0)</formula>
    </cfRule>
  </conditionalFormatting>
  <conditionalFormatting sqref="P22:P23">
    <cfRule type="expression" dxfId="8" priority="10" stopIfTrue="1">
      <formula>O22=""</formula>
    </cfRule>
  </conditionalFormatting>
  <conditionalFormatting sqref="P22:P23">
    <cfRule type="expression" dxfId="7" priority="9" stopIfTrue="1">
      <formula>OR(O22="",O22=0)</formula>
    </cfRule>
  </conditionalFormatting>
  <conditionalFormatting sqref="P17:P21">
    <cfRule type="expression" dxfId="6" priority="8" stopIfTrue="1">
      <formula>O17=""</formula>
    </cfRule>
  </conditionalFormatting>
  <conditionalFormatting sqref="P17:P21">
    <cfRule type="expression" dxfId="5" priority="7" stopIfTrue="1">
      <formula>OR(O17="",O17=0)</formula>
    </cfRule>
  </conditionalFormatting>
  <conditionalFormatting sqref="T12">
    <cfRule type="expression" dxfId="4" priority="2" stopIfTrue="1">
      <formula>OR(AND(U17=0,V17&lt;&gt;""),AND(U18=0,V18&lt;&gt;""),AND(U19=0,V19&lt;&gt;""),AND(U20=0,V20&lt;&gt;""),AND(U21=0,V20&lt;&gt;""),AND(U22=0,V22&lt;&gt;""),AND(U23=0,V23&lt;&gt;""))</formula>
    </cfRule>
    <cfRule type="expression" dxfId="3" priority="3" stopIfTrue="1">
      <formula>OR(AND(B17="",C17&lt;&gt;""),AND(B18=0,C18&lt;&gt;""),AND(B19=0,C19&lt;&gt;""),AND(B20=0,C20&lt;&gt;""),AND(B21=0,C21&lt;&gt;""),AND(B22=0,C22&lt;&gt;""),AND(B23=0,C23=""))</formula>
    </cfRule>
    <cfRule type="expression" dxfId="2" priority="4" stopIfTrue="1">
      <formula>OR(AND($O$17=0,$P$17&lt;&gt;""),AND(O18=0,P18&lt;&gt;""),AND(O19=0,P19&lt;&gt;""),AND(O20=0,P20&lt;&gt;""),AND(O21=0,P21&lt;&gt;""),AND(O22=0,P22&lt;&gt;""),AND(O23=0,P23&lt;&gt;""))</formula>
    </cfRule>
    <cfRule type="expression" dxfId="1" priority="6" stopIfTrue="1">
      <formula>OR(AND(R17=0,S17&lt;&gt;""),AND(R18=0,S18&lt;&gt;""),AND(R19=0,S19&lt;&gt;""), AND(R20=0,S20&lt;&gt;""),AND(R21=0,S21&lt;&gt;""),AND(R22=0,S22&lt;&gt;""),AND(R23=0,S23&lt;&gt;""))</formula>
    </cfRule>
  </conditionalFormatting>
  <conditionalFormatting sqref="B17:B23 E17:E23 H17:H23 K17:K23 O17:O23 R17:R23 U17:U23 P12:S12">
    <cfRule type="expression" dxfId="0" priority="1">
      <formula>$N$12=""</formula>
    </cfRule>
  </conditionalFormatting>
  <dataValidations count="1">
    <dataValidation type="list" allowBlank="1" showInputMessage="1" showErrorMessage="1" sqref="N12" xr:uid="{00000000-0002-0000-0000-000000000000}">
      <formula1>$AA$10:$AA$21</formula1>
    </dataValidation>
  </dataValidations>
  <pageMargins left="0.5" right="0.5" top="0.5" bottom="0.5" header="0.5" footer="0.5"/>
  <pageSetup scale="66" orientation="landscape" r:id="rId1"/>
  <headerFooter alignWithMargins="0">
    <oddFooter>&amp;Lv. 1.1
r. 1/11/2019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D4" sqref="D4"/>
    </sheetView>
  </sheetViews>
  <sheetFormatPr defaultRowHeight="12.75"/>
  <cols>
    <col min="3" max="3" width="13.7109375" bestFit="1" customWidth="1"/>
    <col min="4" max="4" width="10.140625" bestFit="1" customWidth="1"/>
  </cols>
  <sheetData>
    <row r="1" spans="1:5">
      <c r="A1" t="s">
        <v>38</v>
      </c>
      <c r="B1" t="s">
        <v>39</v>
      </c>
      <c r="C1" t="s">
        <v>56</v>
      </c>
      <c r="D1" t="s">
        <v>36</v>
      </c>
      <c r="E1" t="s">
        <v>37</v>
      </c>
    </row>
    <row r="2" spans="1:5">
      <c r="A2">
        <v>2019</v>
      </c>
      <c r="B2">
        <v>1</v>
      </c>
      <c r="C2" s="60" t="s">
        <v>40</v>
      </c>
      <c r="D2" s="34">
        <v>43436</v>
      </c>
      <c r="E2" s="34">
        <v>43475</v>
      </c>
    </row>
    <row r="3" spans="1:5">
      <c r="A3">
        <v>2019</v>
      </c>
      <c r="B3">
        <v>2</v>
      </c>
      <c r="C3" t="s">
        <v>41</v>
      </c>
      <c r="D3" s="34">
        <v>43476</v>
      </c>
      <c r="E3" s="34">
        <v>43506</v>
      </c>
    </row>
    <row r="4" spans="1:5">
      <c r="A4">
        <v>2019</v>
      </c>
      <c r="B4">
        <v>3</v>
      </c>
      <c r="C4" t="s">
        <v>42</v>
      </c>
      <c r="D4" s="34">
        <v>43507</v>
      </c>
      <c r="E4" s="34">
        <v>43534</v>
      </c>
    </row>
    <row r="5" spans="1:5">
      <c r="A5">
        <v>2019</v>
      </c>
      <c r="B5">
        <v>4</v>
      </c>
      <c r="C5" t="s">
        <v>43</v>
      </c>
      <c r="D5" s="34">
        <v>43535</v>
      </c>
      <c r="E5" s="34">
        <v>43565</v>
      </c>
    </row>
    <row r="6" spans="1:5">
      <c r="A6">
        <v>2019</v>
      </c>
      <c r="B6">
        <v>5</v>
      </c>
      <c r="C6" t="s">
        <v>44</v>
      </c>
      <c r="D6" s="34">
        <v>43566</v>
      </c>
      <c r="E6" s="34">
        <v>43595</v>
      </c>
    </row>
    <row r="7" spans="1:5">
      <c r="A7">
        <v>2019</v>
      </c>
      <c r="B7">
        <v>6</v>
      </c>
      <c r="C7" t="s">
        <v>45</v>
      </c>
      <c r="D7" s="34">
        <v>43596</v>
      </c>
      <c r="E7" s="34">
        <v>43626</v>
      </c>
    </row>
    <row r="8" spans="1:5">
      <c r="A8">
        <v>2019</v>
      </c>
      <c r="B8">
        <v>7</v>
      </c>
      <c r="C8" t="s">
        <v>46</v>
      </c>
      <c r="D8" s="34">
        <v>43627</v>
      </c>
      <c r="E8" s="34">
        <v>43656</v>
      </c>
    </row>
    <row r="9" spans="1:5">
      <c r="A9">
        <v>2019</v>
      </c>
      <c r="B9">
        <v>8</v>
      </c>
      <c r="C9" t="s">
        <v>47</v>
      </c>
      <c r="D9" s="34">
        <v>43657</v>
      </c>
      <c r="E9" s="34">
        <v>43687</v>
      </c>
    </row>
    <row r="10" spans="1:5">
      <c r="A10">
        <v>2019</v>
      </c>
      <c r="B10">
        <v>9</v>
      </c>
      <c r="C10" t="s">
        <v>48</v>
      </c>
      <c r="D10" s="34">
        <v>43688</v>
      </c>
      <c r="E10" s="34">
        <v>43718</v>
      </c>
    </row>
    <row r="11" spans="1:5">
      <c r="A11">
        <v>2019</v>
      </c>
      <c r="B11">
        <v>10</v>
      </c>
      <c r="C11" t="s">
        <v>49</v>
      </c>
      <c r="D11" s="34">
        <v>43719</v>
      </c>
      <c r="E11" s="34">
        <v>43748</v>
      </c>
    </row>
    <row r="12" spans="1:5">
      <c r="A12">
        <v>2019</v>
      </c>
      <c r="B12">
        <v>11</v>
      </c>
      <c r="C12" t="s">
        <v>50</v>
      </c>
      <c r="D12" s="34">
        <v>43749</v>
      </c>
      <c r="E12" s="34">
        <v>43771</v>
      </c>
    </row>
    <row r="13" spans="1:5">
      <c r="A13">
        <v>2019</v>
      </c>
      <c r="B13">
        <v>12</v>
      </c>
      <c r="C13" t="s">
        <v>51</v>
      </c>
      <c r="D13" s="34">
        <v>43772</v>
      </c>
      <c r="E13" s="34">
        <v>43799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SHRA Temp Timesheet</vt:lpstr>
      <vt:lpstr>Date Schedule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Burnette</dc:creator>
  <cp:lastModifiedBy>Kelly Roland Martin</cp:lastModifiedBy>
  <cp:lastPrinted>2018-11-13T18:33:18Z</cp:lastPrinted>
  <dcterms:created xsi:type="dcterms:W3CDTF">2008-07-03T14:08:35Z</dcterms:created>
  <dcterms:modified xsi:type="dcterms:W3CDTF">2019-01-11T19:09:50Z</dcterms:modified>
</cp:coreProperties>
</file>